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647F0649-9BAB-47D7-B7F3-232CA55AB1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  <externalReference r:id="rId5"/>
  </externalReferences>
  <definedNames>
    <definedName name="_xlnm.Print_Area" localSheetId="0">Blad1!$A$1:$J$34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7" i="1" l="1"/>
  <c r="H27" i="1"/>
  <c r="D27" i="1"/>
  <c r="C27" i="1"/>
  <c r="I26" i="1"/>
  <c r="H26" i="1"/>
  <c r="D26" i="1"/>
  <c r="C26" i="1"/>
  <c r="I25" i="1"/>
  <c r="H25" i="1"/>
  <c r="D25" i="1"/>
  <c r="C25" i="1"/>
  <c r="I24" i="1"/>
  <c r="H24" i="1"/>
  <c r="D24" i="1"/>
  <c r="C24" i="1"/>
  <c r="I23" i="1"/>
  <c r="H23" i="1"/>
  <c r="D23" i="1"/>
  <c r="C23" i="1"/>
  <c r="N22" i="1" a="1"/>
  <c r="N22" i="1" s="1"/>
  <c r="I22" i="1"/>
  <c r="H22" i="1"/>
  <c r="D22" i="1"/>
  <c r="C22" i="1"/>
  <c r="I21" i="1"/>
  <c r="H21" i="1"/>
  <c r="D21" i="1"/>
  <c r="C21" i="1"/>
  <c r="I20" i="1"/>
  <c r="H20" i="1"/>
  <c r="D20" i="1"/>
  <c r="C20" i="1"/>
  <c r="I19" i="1"/>
  <c r="H19" i="1"/>
  <c r="D19" i="1"/>
  <c r="C19" i="1"/>
  <c r="I18" i="1"/>
  <c r="H18" i="1"/>
  <c r="D18" i="1"/>
  <c r="C18" i="1"/>
  <c r="I17" i="1"/>
  <c r="H17" i="1"/>
  <c r="D17" i="1"/>
  <c r="C17" i="1"/>
  <c r="I16" i="1"/>
  <c r="H16" i="1"/>
  <c r="D16" i="1"/>
  <c r="C16" i="1"/>
  <c r="I15" i="1"/>
  <c r="H15" i="1"/>
  <c r="D15" i="1"/>
  <c r="C15" i="1"/>
  <c r="I14" i="1"/>
  <c r="H14" i="1"/>
  <c r="D14" i="1"/>
  <c r="C14" i="1"/>
  <c r="I13" i="1"/>
  <c r="H13" i="1"/>
  <c r="D13" i="1"/>
  <c r="C13" i="1"/>
  <c r="I12" i="1"/>
  <c r="H12" i="1"/>
  <c r="D12" i="1"/>
  <c r="C12" i="1"/>
  <c r="I11" i="1"/>
  <c r="H11" i="1"/>
  <c r="D11" i="1"/>
  <c r="C11" i="1"/>
  <c r="I10" i="1"/>
  <c r="H10" i="1"/>
  <c r="D10" i="1"/>
  <c r="C10" i="1"/>
  <c r="I9" i="1"/>
  <c r="H9" i="1"/>
  <c r="D9" i="1"/>
  <c r="C9" i="1"/>
  <c r="I8" i="1"/>
  <c r="H8" i="1"/>
  <c r="D8" i="1"/>
  <c r="C8" i="1"/>
  <c r="I7" i="1"/>
  <c r="H7" i="1"/>
  <c r="D7" i="1"/>
  <c r="C7" i="1"/>
  <c r="I6" i="1"/>
  <c r="H6" i="1"/>
  <c r="D6" i="1"/>
  <c r="C6" i="1"/>
  <c r="H5" i="1"/>
  <c r="I5" i="1"/>
  <c r="H4" i="1"/>
  <c r="I4" i="1"/>
  <c r="E2" i="1"/>
  <c r="C2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<sst xmlns="http://schemas.openxmlformats.org/spreadsheetml/2006/main" count="8" uniqueCount="8">
  <si>
    <t>naam</t>
  </si>
  <si>
    <t>brt</t>
  </si>
  <si>
    <t>punten</t>
  </si>
  <si>
    <t>moy.</t>
  </si>
  <si>
    <t>beh. carb</t>
  </si>
  <si>
    <t>Hoogste Serie</t>
  </si>
  <si>
    <t>Ad van der Wee</t>
  </si>
  <si>
    <t>Cees Krijnen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</si>
</sst>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0"/>
      <color theme="1"/>
      <name val="Arial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0"/>
      <color rgb="FF000000"/>
      <name val="Arial"/>
      <family val="2"/>
    </font>
    <font>
      <b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39">
    <xf numFmtId="0" fontId="0" fillId="0" borderId="0" xfId="0"/>
    <xf numFmtId="0" fontId="7" fillId="2" borderId="1" xfId="1" applyFont="1" applyFill="1" applyBorder="1" applyAlignment="1">
      <alignment horizontal="center"/>
    </xf>
    <xf numFmtId="0" fontId="3" fillId="0" borderId="0" xfId="1" applyFont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10" fillId="0" borderId="0" xfId="2" applyFont="1" applyAlignment="1">
      <alignment wrapText="1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164" fontId="2" fillId="0" borderId="5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0" fontId="10" fillId="0" borderId="7" xfId="2" applyFont="1" applyBorder="1" applyAlignment="1">
      <alignment horizontal="right" wrapText="1"/>
    </xf>
    <xf numFmtId="0" fontId="2" fillId="0" borderId="0" xfId="1" applyFont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8" fillId="0" borderId="0" xfId="0" applyFont="1" applyAlignment="1">
      <alignment vertical="center" wrapText="1"/>
    </xf>
    <xf numFmtId="0" fontId="3" fillId="0" borderId="5" xfId="1" applyFont="1" applyBorder="1" applyAlignment="1">
      <alignment vertical="center"/>
    </xf>
    <xf numFmtId="164" fontId="12" fillId="0" borderId="5" xfId="1" applyNumberFormat="1" applyFont="1" applyBorder="1" applyAlignment="1">
      <alignment horizontal="center" vertical="center"/>
    </xf>
    <xf numFmtId="165" fontId="13" fillId="0" borderId="1" xfId="1" applyNumberFormat="1" applyFont="1" applyBorder="1"/>
    <xf numFmtId="0" fontId="3" fillId="0" borderId="0" xfId="1" applyFont="1" applyAlignment="1">
      <alignment horizontal="right"/>
    </xf>
    <xf numFmtId="0" fontId="14" fillId="0" borderId="0" xfId="0" applyFont="1"/>
    <xf numFmtId="0" fontId="11" fillId="0" borderId="0" xfId="0" applyFont="1" applyAlignment="1">
      <alignment horizontal="left"/>
    </xf>
    <xf numFmtId="0" fontId="11" fillId="0" borderId="0" xfId="0" applyFont="1"/>
    <xf numFmtId="0" fontId="15" fillId="2" borderId="2" xfId="1" applyFont="1" applyFill="1" applyBorder="1" applyAlignment="1">
      <alignment horizontal="center" vertical="center"/>
    </xf>
    <xf numFmtId="0" fontId="15" fillId="2" borderId="3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0" Type="http://schemas.microsoft.com/office/2017/10/relationships/person" Target="persons/person.xml"/><Relationship Id="rId4" Type="http://schemas.openxmlformats.org/officeDocument/2006/relationships/externalLink" Target="externalLinks/externalLink1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47625</xdr:rowOff>
    </xdr:from>
    <xdr:to>
      <xdr:col>8</xdr:col>
      <xdr:colOff>598170</xdr:colOff>
      <xdr:row>0</xdr:row>
      <xdr:rowOff>1667096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686BA0B1-E505-4CEE-AB91-2ACE5B99D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47625"/>
          <a:ext cx="6562725" cy="1619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rans\OneDrive\Documenten\Biljarten\SBV%20Dongen\Bandstoten\Werkmap%20dagwedstrijden%20Bandstoten.xlsm.xlsm" TargetMode="External"/><Relationship Id="rId1" Type="http://schemas.openxmlformats.org/officeDocument/2006/relationships/externalLinkPath" Target="file:///C:\Users\frans\OneDrive\Documenten\Biljarten\SBV%20Dongen\Bandstoten\Werkmap%20dagwedstrijden%20Bandstoten.xlsm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Embregts"/>
      <sheetName val="Ad vd Wee"/>
      <sheetName val="Bart Wienk"/>
      <sheetName val="Cees Krijnen"/>
      <sheetName val="Frans van de Put"/>
      <sheetName val="Hans vd Udenhout"/>
      <sheetName val="Henk Peeters"/>
      <sheetName val="Jack Kimenai"/>
      <sheetName val="Jan Jansen"/>
      <sheetName val="John van der Riet"/>
      <sheetName val="Peter den Hartog"/>
      <sheetName val="Toon van Tilburg"/>
      <sheetName val="Wim Timmermans"/>
      <sheetName val="Reserve"/>
      <sheetName val="Leo vd Wee"/>
      <sheetName val="Cor vd Udenhout"/>
      <sheetName val="Jan Koreman"/>
      <sheetName val="Wim Broeders"/>
      <sheetName val="Jack van den Rijen"/>
      <sheetName val="Jan Andeweg"/>
      <sheetName val="Joop vd Wiel"/>
    </sheetNames>
    <sheetDataSet>
      <sheetData sheetId="0">
        <row r="8">
          <cell r="A8" t="str">
            <v>BANDSTOTEN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O30"/>
  <sheetViews>
    <sheetView tabSelected="1" topLeftCell="A4" workbookViewId="0">
      <selection activeCell="K3" sqref="K3"/>
    </sheetView>
  </sheetViews>
  <sheetFormatPr defaultColWidth="9.109375" defaultRowHeight="18" customHeight="1" x14ac:dyDescent="0.2"/>
  <cols>
    <col min="1" max="1" width="9.6640625" style="7" customWidth="1"/>
    <col min="2" max="2" width="7.6640625" style="7" customWidth="1"/>
    <col min="3" max="3" width="30.6640625" style="7" customWidth="1"/>
    <col min="4" max="8" width="8.5546875" style="7" customWidth="1"/>
    <col min="9" max="9" width="9.6640625" style="7" customWidth="1"/>
    <col min="10" max="10" width="1.33203125" style="7" customWidth="1"/>
    <col min="11" max="11" width="9.6640625" style="7" customWidth="1"/>
    <col min="12" max="12" width="1.33203125" style="7" customWidth="1"/>
    <col min="13" max="13" width="16.5546875" style="7" bestFit="1" customWidth="1"/>
    <col min="14" max="14" width="7.88671875" style="7" customWidth="1"/>
    <col min="15" max="15" width="9.6640625" style="7" customWidth="1"/>
    <col min="16" max="17" width="1.33203125" style="7" customWidth="1"/>
    <col min="18" max="18" width="9.6640625" style="7" customWidth="1"/>
    <col min="19" max="19" width="1.33203125" style="7" customWidth="1"/>
    <col min="20" max="20" width="9.6640625" style="7" customWidth="1"/>
    <col min="21" max="21" width="1.33203125" style="7" customWidth="1"/>
    <col min="22" max="22" width="9.6640625" style="7" customWidth="1"/>
    <col min="23" max="23" width="1.33203125" style="7" customWidth="1"/>
    <col min="24" max="16384" width="9.109375" style="7"/>
  </cols>
  <sheetData>
    <row r="1" spans="1:15" s="2" customFormat="1" ht="139.80000000000001" customHeight="1" x14ac:dyDescent="0.45">
      <c r="A1" s="28"/>
      <c r="B1" s="29"/>
      <c r="C1" s="29"/>
      <c r="D1" s="24"/>
      <c r="E1" s="24"/>
      <c r="F1" s="24"/>
      <c r="G1" s="24"/>
      <c r="H1" s="24"/>
      <c r="I1" s="24"/>
      <c r="J1" s="15"/>
      <c r="K1" s="15"/>
      <c r="L1" s="15"/>
      <c r="M1" s="15"/>
      <c r="N1" s="15"/>
      <c r="O1" s="15"/>
    </row>
    <row r="2" spans="1:15" s="2" customFormat="1" ht="29.1" customHeight="1" x14ac:dyDescent="0.25">
      <c r="A2" s="28"/>
      <c r="B2" s="30"/>
      <c r="C2" s="31">
        <f ca="1">TODAY()</f>
        <v>45856</v>
      </c>
      <c r="D2" s="31"/>
      <c r="E2" s="22" t="str">
        <f>[2]index!A8</f>
        <v>BANDSTOTEN</v>
      </c>
      <c r="F2" s="22"/>
      <c r="G2" s="22"/>
      <c r="H2" s="22"/>
      <c r="I2" s="23"/>
    </row>
    <row r="3" spans="1:15" ht="36" customHeight="1" x14ac:dyDescent="0.3">
      <c r="A3" s="3"/>
      <c r="B3" s="4"/>
      <c r="C3" s="5" t="s">
        <v>0</v>
      </c>
      <c r="D3" s="5"/>
      <c r="E3" s="6" t="s">
        <v>4</v>
      </c>
      <c r="F3" s="6" t="s">
        <v>5</v>
      </c>
      <c r="G3" s="5" t="s">
        <v>1</v>
      </c>
      <c r="H3" s="5" t="s">
        <v>3</v>
      </c>
      <c r="I3" s="5" t="s">
        <v>2</v>
      </c>
    </row>
    <row r="4" spans="1:15" ht="24.9" customHeight="1" x14ac:dyDescent="0.3">
      <c r="A4" s="20">
        <v>1</v>
      </c>
      <c r="B4" s="16">
        <v>381</v>
      </c>
      <c r="C4" s="8" t="s">
        <v>6</v>
      </c>
      <c r="D4" s="9">
        <v>17</v>
      </c>
      <c r="E4" s="1">
        <v>12</v>
      </c>
      <c r="F4" s="1">
        <v>3</v>
      </c>
      <c r="G4" s="18">
        <v>27</v>
      </c>
      <c r="H4" s="32">
        <f>IF(G4&gt;0,E4/G4,0)</f>
        <v>0.44444444444444442</v>
      </c>
      <c r="I4" s="32">
        <f>IF(E4&gt;0,E4/D4*10,0)</f>
        <v>7.0588235294117654</v>
      </c>
      <c r="J4" s="10"/>
      <c r="N4" s="33"/>
    </row>
    <row r="5" spans="1:15" ht="24.9" customHeight="1" x14ac:dyDescent="0.3">
      <c r="A5" s="21"/>
      <c r="B5" s="17"/>
      <c r="C5" s="8" t="s">
        <v>7</v>
      </c>
      <c r="D5" s="9">
        <v>18</v>
      </c>
      <c r="E5" s="1">
        <v>18</v>
      </c>
      <c r="F5" s="1">
        <v>3</v>
      </c>
      <c r="G5" s="19"/>
      <c r="H5" s="32">
        <f>IF(G4&gt;0,E5/G4,0)</f>
        <v>0.66666666666666663</v>
      </c>
      <c r="I5" s="32">
        <f t="shared" ref="I5:I16" si="0">IF(E5&gt;0,E5/D5*10,0)</f>
        <v>10</v>
      </c>
      <c r="J5" s="10"/>
      <c r="M5" s="34"/>
      <c r="N5" s="33"/>
    </row>
    <row r="6" spans="1:15" ht="24.9" customHeight="1" x14ac:dyDescent="0.3">
      <c r="A6" s="20">
        <v>2</v>
      </c>
      <c r="B6" s="16"/>
      <c r="C6" s="8" t="str">
        <f>IF(B6&gt;0,VLOOKUP(B6,Wedstrijden,2),"")</f>
        <v/>
      </c>
      <c r="D6" s="9" t="str">
        <f>IF(B6&gt;0,IF($E$2="libre",VLOOKUP($C6,DEELNEMERS,5),IF($E$2="bandstoten",VLOOKUP($C6,DEELNEMERS,9),IF($E$2="driebanden",VLOOKUP($C6,DEELNEMERS,13)))),"")</f>
        <v/>
      </c>
      <c r="E6" s="1"/>
      <c r="F6" s="1"/>
      <c r="G6" s="18"/>
      <c r="H6" s="32">
        <f>IF(G6&gt;0,E6/G6,0)</f>
        <v>0</v>
      </c>
      <c r="I6" s="32">
        <f t="shared" si="0"/>
        <v>0</v>
      </c>
      <c r="J6" s="10"/>
      <c r="M6" s="34"/>
      <c r="N6" s="33"/>
    </row>
    <row r="7" spans="1:15" ht="24.9" customHeight="1" x14ac:dyDescent="0.3">
      <c r="A7" s="21"/>
      <c r="B7" s="17"/>
      <c r="C7" s="8" t="str">
        <f>IF(B6&gt;0,VLOOKUP(B6,Wedstrijden,4),"")</f>
        <v/>
      </c>
      <c r="D7" s="9" t="str">
        <f>IF(B6&gt;0,IF($E$2="libre",VLOOKUP($C7,DEELNEMERS,5),IF($E$2="bandstoten",VLOOKUP($C7,DEELNEMERS,9),IF($E$2="driebanden",VLOOKUP($C7,DEELNEMERS,13)))),"")</f>
        <v/>
      </c>
      <c r="E7" s="1"/>
      <c r="F7" s="1"/>
      <c r="G7" s="19"/>
      <c r="H7" s="32">
        <f>IF(G6&gt;0,E7/G6,0)</f>
        <v>0</v>
      </c>
      <c r="I7" s="32">
        <f t="shared" si="0"/>
        <v>0</v>
      </c>
      <c r="J7" s="10"/>
      <c r="M7" s="34"/>
      <c r="N7" s="33"/>
    </row>
    <row r="8" spans="1:15" ht="24.9" customHeight="1" x14ac:dyDescent="0.3">
      <c r="A8" s="20">
        <v>3</v>
      </c>
      <c r="B8" s="16"/>
      <c r="C8" s="8" t="str">
        <f>IF(B8&gt;0,VLOOKUP(B8,Wedstrijden,2),"")</f>
        <v/>
      </c>
      <c r="D8" s="9" t="str">
        <f>IF(B8&gt;0,IF($E$2="libre",VLOOKUP($C8,DEELNEMERS,5),IF($E$2="bandstoten",VLOOKUP($C8,DEELNEMERS,9),IF($E$2="driebanden",VLOOKUP($C8,DEELNEMERS,13)))),"")</f>
        <v/>
      </c>
      <c r="E8" s="1"/>
      <c r="F8" s="1"/>
      <c r="G8" s="18"/>
      <c r="H8" s="32">
        <f>IF(G8&gt;0,E8/G8,0)</f>
        <v>0</v>
      </c>
      <c r="I8" s="32">
        <f t="shared" si="0"/>
        <v>0</v>
      </c>
      <c r="J8" s="10"/>
      <c r="M8" s="34"/>
      <c r="N8" s="33"/>
    </row>
    <row r="9" spans="1:15" ht="24.9" customHeight="1" x14ac:dyDescent="0.3">
      <c r="A9" s="21"/>
      <c r="B9" s="17"/>
      <c r="C9" s="8" t="str">
        <f>IF(B8&gt;0,VLOOKUP(B8,Wedstrijden,4),"")</f>
        <v/>
      </c>
      <c r="D9" s="9" t="str">
        <f>IF(B8&gt;0,IF($E$2="libre",VLOOKUP($C9,DEELNEMERS,5),IF($E$2="bandstoten",VLOOKUP($C9,DEELNEMERS,9),IF($E$2="driebanden",VLOOKUP($C9,DEELNEMERS,13)))),"")</f>
        <v/>
      </c>
      <c r="E9" s="1"/>
      <c r="F9" s="1"/>
      <c r="G9" s="19"/>
      <c r="H9" s="32">
        <f>IF(G8&gt;0,E9/G8,0)</f>
        <v>0</v>
      </c>
      <c r="I9" s="32">
        <f t="shared" si="0"/>
        <v>0</v>
      </c>
      <c r="J9" s="10"/>
      <c r="M9" s="34"/>
      <c r="N9" s="33"/>
    </row>
    <row r="10" spans="1:15" ht="24.9" customHeight="1" x14ac:dyDescent="0.3">
      <c r="A10" s="20">
        <v>4</v>
      </c>
      <c r="B10" s="16"/>
      <c r="C10" s="8" t="str">
        <f>IF(B10&gt;0,VLOOKUP(B10,Wedstrijden,2),"")</f>
        <v/>
      </c>
      <c r="D10" s="9" t="str">
        <f>IF(B10&gt;0,IF($E$2="libre",VLOOKUP($C10,DEELNEMERS,5),IF($E$2="bandstoten",VLOOKUP($C10,DEELNEMERS,9),IF($E$2="driebanden",VLOOKUP($C10,DEELNEMERS,13)))),"")</f>
        <v/>
      </c>
      <c r="E10" s="1"/>
      <c r="F10" s="1"/>
      <c r="G10" s="18"/>
      <c r="H10" s="32">
        <f>IF(G10&gt;0,E10/G10,0)</f>
        <v>0</v>
      </c>
      <c r="I10" s="32">
        <f>IF(E10&gt;0,E10/D10*10,0)</f>
        <v>0</v>
      </c>
      <c r="J10" s="10"/>
      <c r="M10" s="35"/>
      <c r="N10" s="33"/>
    </row>
    <row r="11" spans="1:15" ht="24.9" customHeight="1" x14ac:dyDescent="0.3">
      <c r="A11" s="21"/>
      <c r="B11" s="17"/>
      <c r="C11" s="8" t="str">
        <f>IF(B10&gt;0,VLOOKUP(B10,Wedstrijden,4),"")</f>
        <v/>
      </c>
      <c r="D11" s="9" t="str">
        <f>IF(B10&gt;0,IF($E$2="libre",VLOOKUP($C11,DEELNEMERS,5),IF($E$2="bandstoten",VLOOKUP($C11,DEELNEMERS,9),IF($E$2="driebanden",VLOOKUP($C11,DEELNEMERS,13)))),"")</f>
        <v/>
      </c>
      <c r="E11" s="1"/>
      <c r="F11" s="1"/>
      <c r="G11" s="19"/>
      <c r="H11" s="32">
        <f>IF(G10&gt;0,E11/G10,0)</f>
        <v>0</v>
      </c>
      <c r="I11" s="32">
        <f>IF(E11&gt;0,E11/D11*10,0)</f>
        <v>0</v>
      </c>
      <c r="J11" s="10"/>
      <c r="N11" s="33"/>
    </row>
    <row r="12" spans="1:15" ht="24.9" customHeight="1" x14ac:dyDescent="0.3">
      <c r="A12" s="20">
        <v>5</v>
      </c>
      <c r="B12" s="16"/>
      <c r="C12" s="8" t="str">
        <f>IF(B12&gt;0,VLOOKUP(B12,Wedstrijden,2),"")</f>
        <v/>
      </c>
      <c r="D12" s="9" t="str">
        <f>IF(B12&gt;0,IF($E$2="libre",VLOOKUP($C12,DEELNEMERS,5),IF($E$2="bandstoten",VLOOKUP($C12,DEELNEMERS,9),IF($E$2="driebanden",VLOOKUP($C12,DEELNEMERS,13)))),"")</f>
        <v/>
      </c>
      <c r="E12" s="1"/>
      <c r="F12" s="1"/>
      <c r="G12" s="18"/>
      <c r="H12" s="32">
        <f>IF(G12&gt;0,E12/G12,0)</f>
        <v>0</v>
      </c>
      <c r="I12" s="32">
        <f>IF(E12&gt;0,E12/D12*10,0)</f>
        <v>0</v>
      </c>
      <c r="J12" s="10"/>
      <c r="M12" s="34"/>
      <c r="N12" s="33"/>
    </row>
    <row r="13" spans="1:15" ht="24.9" customHeight="1" x14ac:dyDescent="0.3">
      <c r="A13" s="21"/>
      <c r="B13" s="17"/>
      <c r="C13" s="8" t="str">
        <f>IF(B12&gt;0,VLOOKUP(B12,Wedstrijden,4),"")</f>
        <v/>
      </c>
      <c r="D13" s="9" t="str">
        <f>IF(B12&gt;0,IF($E$2="libre",VLOOKUP($C13,DEELNEMERS,5),IF($E$2="bandstoten",VLOOKUP($C13,DEELNEMERS,9),IF($E$2="driebanden",VLOOKUP($C13,DEELNEMERS,13)))),"")</f>
        <v/>
      </c>
      <c r="E13" s="1"/>
      <c r="F13" s="1"/>
      <c r="G13" s="19"/>
      <c r="H13" s="32">
        <f>IF(G12&gt;0,E13/G12,0)</f>
        <v>0</v>
      </c>
      <c r="I13" s="32">
        <f>IF(E13&gt;0,E13/D13*10,0)</f>
        <v>0</v>
      </c>
      <c r="J13" s="10"/>
      <c r="M13" s="34"/>
      <c r="N13" s="33"/>
    </row>
    <row r="14" spans="1:15" ht="24.9" customHeight="1" x14ac:dyDescent="0.3">
      <c r="A14" s="20">
        <v>6</v>
      </c>
      <c r="B14" s="16"/>
      <c r="C14" s="8" t="str">
        <f>IF(B14&gt;0,VLOOKUP(B14,Wedstrijden,2),"")</f>
        <v/>
      </c>
      <c r="D14" s="9" t="str">
        <f>IF(B14&gt;0,IF($E$2="libre",VLOOKUP($C14,DEELNEMERS,5),IF($E$2="bandstoten",VLOOKUP($C14,DEELNEMERS,9),IF($E$2="driebanden",VLOOKUP($C14,DEELNEMERS,13)))),"")</f>
        <v/>
      </c>
      <c r="E14" s="1"/>
      <c r="F14" s="1"/>
      <c r="G14" s="18"/>
      <c r="H14" s="32">
        <f>IF(G14&gt;0,E14/G14,0)</f>
        <v>0</v>
      </c>
      <c r="I14" s="32">
        <f t="shared" si="0"/>
        <v>0</v>
      </c>
      <c r="J14" s="10"/>
      <c r="M14" s="34"/>
      <c r="N14" s="33"/>
    </row>
    <row r="15" spans="1:15" ht="24.9" customHeight="1" x14ac:dyDescent="0.3">
      <c r="A15" s="21"/>
      <c r="B15" s="17"/>
      <c r="C15" s="8" t="str">
        <f>IF(B14&gt;0,VLOOKUP(B14,Wedstrijden,4),"")</f>
        <v/>
      </c>
      <c r="D15" s="9" t="str">
        <f>IF(B14&gt;0,IF($E$2="libre",VLOOKUP($C15,DEELNEMERS,5),IF($E$2="bandstoten",VLOOKUP($C15,DEELNEMERS,9),IF($E$2="driebanden",VLOOKUP($C15,DEELNEMERS,13)))),"")</f>
        <v/>
      </c>
      <c r="E15" s="1"/>
      <c r="F15" s="1"/>
      <c r="G15" s="19"/>
      <c r="H15" s="32">
        <f>IF(G14&gt;0,E15/G14,0)</f>
        <v>0</v>
      </c>
      <c r="I15" s="32">
        <f t="shared" si="0"/>
        <v>0</v>
      </c>
      <c r="J15" s="10"/>
      <c r="M15" s="36"/>
      <c r="N15" s="33"/>
    </row>
    <row r="16" spans="1:15" ht="24.9" customHeight="1" x14ac:dyDescent="0.3">
      <c r="A16" s="20">
        <v>7</v>
      </c>
      <c r="B16" s="16"/>
      <c r="C16" s="8" t="str">
        <f>IF(B16&gt;0,VLOOKUP(B16,Wedstrijden,2),"")</f>
        <v/>
      </c>
      <c r="D16" s="9" t="str">
        <f>IF(B16&gt;0,IF($E$2="libre",VLOOKUP($C16,DEELNEMERS,5),IF($E$2="bandstoten",VLOOKUP($C16,DEELNEMERS,9),IF($E$2="driebanden",VLOOKUP($C16,DEELNEMERS,13)))),"")</f>
        <v/>
      </c>
      <c r="E16" s="1"/>
      <c r="F16" s="1"/>
      <c r="G16" s="18"/>
      <c r="H16" s="32">
        <f>IF(G16&gt;0,E16/G16,0)</f>
        <v>0</v>
      </c>
      <c r="I16" s="32">
        <f t="shared" si="0"/>
        <v>0</v>
      </c>
      <c r="J16" s="10"/>
      <c r="M16" s="34"/>
      <c r="N16" s="33"/>
    </row>
    <row r="17" spans="1:14" ht="24.9" customHeight="1" x14ac:dyDescent="0.3">
      <c r="A17" s="21"/>
      <c r="B17" s="17"/>
      <c r="C17" s="8" t="str">
        <f>IF(B16&gt;0,VLOOKUP(B16,Wedstrijden,4),"")</f>
        <v/>
      </c>
      <c r="D17" s="9" t="str">
        <f>IF(B16&gt;0,IF($E$2="libre",VLOOKUP($C17,DEELNEMERS,5),IF($E$2="bandstoten",VLOOKUP($C17,DEELNEMERS,9),IF($E$2="driebanden",VLOOKUP($C17,DEELNEMERS,13)))),"")</f>
        <v/>
      </c>
      <c r="E17" s="1"/>
      <c r="F17" s="1"/>
      <c r="G17" s="19"/>
      <c r="H17" s="32">
        <f>IF(G16&gt;0,E17/G16,0)</f>
        <v>0</v>
      </c>
      <c r="I17" s="32">
        <f>IF(E17&gt;0,E17/D17*10,0)</f>
        <v>0</v>
      </c>
      <c r="J17" s="10"/>
      <c r="N17" s="33"/>
    </row>
    <row r="18" spans="1:14" ht="24.9" customHeight="1" x14ac:dyDescent="0.3">
      <c r="A18" s="20">
        <v>8</v>
      </c>
      <c r="B18" s="16"/>
      <c r="C18" s="8" t="str">
        <f>IF(B18&gt;0,VLOOKUP(B18,Wedstrijden,2),"")</f>
        <v/>
      </c>
      <c r="D18" s="9" t="str">
        <f>IF(B18&gt;0,IF($E$2="libre",VLOOKUP($C18,DEELNEMERS,5),IF($E$2="bandstoten",VLOOKUP($C18,DEELNEMERS,9),IF($E$2="driebanden",VLOOKUP($C18,DEELNEMERS,13)))),"")</f>
        <v/>
      </c>
      <c r="E18" s="1"/>
      <c r="F18" s="1"/>
      <c r="G18" s="18"/>
      <c r="H18" s="32">
        <f>IF(G18&gt;0,E18/G18,0)</f>
        <v>0</v>
      </c>
      <c r="I18" s="32">
        <f t="shared" ref="I18:I27" si="1">IF(E18&gt;0,E18/D18*10,0)</f>
        <v>0</v>
      </c>
      <c r="J18" s="10"/>
      <c r="N18" s="33"/>
    </row>
    <row r="19" spans="1:14" ht="24.9" customHeight="1" x14ac:dyDescent="0.3">
      <c r="A19" s="21"/>
      <c r="B19" s="17"/>
      <c r="C19" s="8" t="str">
        <f>IF(B18&gt;0,VLOOKUP(B18,Wedstrijden,4),"")</f>
        <v/>
      </c>
      <c r="D19" s="9" t="str">
        <f>IF(B18&gt;0,IF($E$2="libre",VLOOKUP($C19,DEELNEMERS,5),IF($E$2="bandstoten",VLOOKUP($C19,DEELNEMERS,9),IF($E$2="driebanden",VLOOKUP($C19,DEELNEMERS,13)))),"")</f>
        <v/>
      </c>
      <c r="E19" s="1"/>
      <c r="F19" s="1"/>
      <c r="G19" s="19"/>
      <c r="H19" s="32">
        <f>IF(G18&gt;0,E19/G18,0)</f>
        <v>0</v>
      </c>
      <c r="I19" s="32">
        <f t="shared" si="1"/>
        <v>0</v>
      </c>
      <c r="J19" s="10"/>
    </row>
    <row r="20" spans="1:14" ht="24.9" customHeight="1" x14ac:dyDescent="0.3">
      <c r="A20" s="20">
        <v>9</v>
      </c>
      <c r="B20" s="16"/>
      <c r="C20" s="8" t="str">
        <f>IF(B20&gt;0,VLOOKUP(B20,Wedstrijden,2),"")</f>
        <v/>
      </c>
      <c r="D20" s="9" t="str">
        <f>IF(B20&gt;0,IF($E$2="libre",VLOOKUP($C20,DEELNEMERS,5),IF($E$2="bandstoten",VLOOKUP($C20,DEELNEMERS,9),IF($E$2="driebanden",VLOOKUP($C20,DEELNEMERS,13)))),"")</f>
        <v/>
      </c>
      <c r="E20" s="1"/>
      <c r="F20" s="1"/>
      <c r="G20" s="18"/>
      <c r="H20" s="32">
        <f>IF(G20&gt;0,E20/G20,0)</f>
        <v>0</v>
      </c>
      <c r="I20" s="32">
        <f t="shared" si="1"/>
        <v>0</v>
      </c>
      <c r="J20" s="10"/>
    </row>
    <row r="21" spans="1:14" ht="24.9" customHeight="1" x14ac:dyDescent="0.3">
      <c r="A21" s="21"/>
      <c r="B21" s="17"/>
      <c r="C21" s="8" t="str">
        <f>IF(B20&gt;0,VLOOKUP(B20,Wedstrijden,4),"")</f>
        <v/>
      </c>
      <c r="D21" s="9" t="str">
        <f>IF(B20&gt;0,IF($E$2="libre",VLOOKUP($C21,DEELNEMERS,5),IF($E$2="bandstoten",VLOOKUP($C21,DEELNEMERS,9),IF($E$2="driebanden",VLOOKUP($C21,DEELNEMERS,13)))),"")</f>
        <v/>
      </c>
      <c r="E21" s="1"/>
      <c r="F21" s="1"/>
      <c r="G21" s="19"/>
      <c r="H21" s="32">
        <f>IF(G20&gt;0,E21/G20,0)</f>
        <v>0</v>
      </c>
      <c r="I21" s="32">
        <f t="shared" si="1"/>
        <v>0</v>
      </c>
      <c r="J21" s="10"/>
    </row>
    <row r="22" spans="1:14" ht="24.9" customHeight="1" x14ac:dyDescent="0.3">
      <c r="A22" s="20">
        <v>10</v>
      </c>
      <c r="B22" s="16"/>
      <c r="C22" s="8" t="str">
        <f>IF(B22&gt;0,VLOOKUP(B22,Wedstrijden,2),"")</f>
        <v/>
      </c>
      <c r="D22" s="9" t="str">
        <f>IF(B22&gt;0,IF($E$2="libre",VLOOKUP($C22,DEELNEMERS,5),IF($E$2="bandstoten",VLOOKUP($C22,DEELNEMERS,9),IF($E$2="driebanden",VLOOKUP($C22,DEELNEMERS,13)))),"")</f>
        <v/>
      </c>
      <c r="E22" s="1"/>
      <c r="F22" s="1"/>
      <c r="G22" s="18"/>
      <c r="H22" s="32">
        <f>IF(G22&gt;0,E22/G22,0)</f>
        <v>0</v>
      </c>
      <c r="I22" s="32">
        <f t="shared" si="1"/>
        <v>0</v>
      </c>
      <c r="J22" s="10"/>
      <c r="N22" s="7" cm="1">
        <f t="array" ref="N22">SUM(N4:N20/2)</f>
        <v>0</v>
      </c>
    </row>
    <row r="23" spans="1:14" ht="24.9" customHeight="1" x14ac:dyDescent="0.3">
      <c r="A23" s="21"/>
      <c r="B23" s="17"/>
      <c r="C23" s="8" t="str">
        <f>IF(B22&gt;0,VLOOKUP(B22,Wedstrijden,4),"")</f>
        <v/>
      </c>
      <c r="D23" s="9" t="str">
        <f>IF(B22&gt;0,IF($E$2="libre",VLOOKUP($C23,DEELNEMERS,5),IF($E$2="bandstoten",VLOOKUP($C23,DEELNEMERS,9),IF($E$2="driebanden",VLOOKUP($C23,DEELNEMERS,13)))),"")</f>
        <v/>
      </c>
      <c r="E23" s="1"/>
      <c r="F23" s="1"/>
      <c r="G23" s="19"/>
      <c r="H23" s="32">
        <f>IF(G22&gt;0,E23/G22,0)</f>
        <v>0</v>
      </c>
      <c r="I23" s="32">
        <f t="shared" si="1"/>
        <v>0</v>
      </c>
      <c r="J23" s="10"/>
    </row>
    <row r="24" spans="1:14" ht="24.9" customHeight="1" x14ac:dyDescent="0.3">
      <c r="A24" s="20">
        <v>11</v>
      </c>
      <c r="B24" s="16"/>
      <c r="C24" s="8" t="str">
        <f>IF(B24&gt;0,VLOOKUP(B24,Wedstrijden,2),"")</f>
        <v/>
      </c>
      <c r="D24" s="9" t="str">
        <f>IF(B24&gt;0,IF($E$2="libre",VLOOKUP($C24,DEELNEMERS,5),IF($E$2="bandstoten",VLOOKUP($C24,DEELNEMERS,9),IF($E$2="driebanden",VLOOKUP($C24,DEELNEMERS,13)))),"")</f>
        <v/>
      </c>
      <c r="E24" s="1"/>
      <c r="F24" s="1"/>
      <c r="G24" s="18"/>
      <c r="H24" s="32">
        <f>IF(G24&gt;0,E24/G24,0)</f>
        <v>0</v>
      </c>
      <c r="I24" s="32">
        <f t="shared" si="1"/>
        <v>0</v>
      </c>
      <c r="J24" s="10"/>
    </row>
    <row r="25" spans="1:14" ht="24.9" customHeight="1" x14ac:dyDescent="0.3">
      <c r="A25" s="21"/>
      <c r="B25" s="17"/>
      <c r="C25" s="8" t="str">
        <f>IF(B24&gt;0,VLOOKUP(B24,Wedstrijden,4),"")</f>
        <v/>
      </c>
      <c r="D25" s="9" t="str">
        <f>IF(B24&gt;0,IF($E$2="libre",VLOOKUP($C25,DEELNEMERS,5),IF($E$2="bandstoten",VLOOKUP($C25,DEELNEMERS,9),IF($E$2="driebanden",VLOOKUP($C25,DEELNEMERS,13)))),"")</f>
        <v/>
      </c>
      <c r="E25" s="1"/>
      <c r="F25" s="1"/>
      <c r="G25" s="19"/>
      <c r="H25" s="32">
        <f>IF(G24&gt;0,E25/G24,0)</f>
        <v>0</v>
      </c>
      <c r="I25" s="32">
        <f t="shared" si="1"/>
        <v>0</v>
      </c>
      <c r="J25" s="10"/>
    </row>
    <row r="26" spans="1:14" ht="24.9" customHeight="1" x14ac:dyDescent="0.3">
      <c r="A26" s="20">
        <v>12</v>
      </c>
      <c r="B26" s="37"/>
      <c r="C26" s="8" t="str">
        <f>IF(B26&gt;0,VLOOKUP(B26,Wedstrijden,2),"")</f>
        <v/>
      </c>
      <c r="D26" s="9" t="str">
        <f>IF(B26&gt;0,IF($E$2="libre",VLOOKUP($C26,DEELNEMERS,5),IF($E$2="bandstoten",VLOOKUP($C26,DEELNEMERS,9),IF($E$2="driebanden",VLOOKUP($C26,DEELNEMERS,13)))),"")</f>
        <v/>
      </c>
      <c r="E26" s="11"/>
      <c r="F26" s="11"/>
      <c r="G26" s="26"/>
      <c r="H26" s="32">
        <f>IF(G26&gt;0,E26/G26,0)</f>
        <v>0</v>
      </c>
      <c r="I26" s="32">
        <f t="shared" si="1"/>
        <v>0</v>
      </c>
      <c r="J26" s="10"/>
    </row>
    <row r="27" spans="1:14" ht="24.9" customHeight="1" x14ac:dyDescent="0.3">
      <c r="A27" s="21"/>
      <c r="B27" s="38"/>
      <c r="C27" s="8" t="str">
        <f>IF(B26&gt;0,VLOOKUP(B26,Wedstrijden,4),"")</f>
        <v/>
      </c>
      <c r="D27" s="9" t="str">
        <f>IF(B26&gt;0,IF($E$2="libre",VLOOKUP($C27,DEELNEMERS,5),IF($E$2="bandstoten",VLOOKUP($C27,DEELNEMERS,9),IF($E$2="driebanden",VLOOKUP($C27,DEELNEMERS,13)))),"")</f>
        <v/>
      </c>
      <c r="E27" s="11"/>
      <c r="F27" s="11"/>
      <c r="G27" s="27"/>
      <c r="H27" s="32">
        <f>IF(G27&gt;0,E27/G27,0)</f>
        <v>0</v>
      </c>
      <c r="I27" s="32">
        <f t="shared" si="1"/>
        <v>0</v>
      </c>
      <c r="J27" s="10"/>
    </row>
    <row r="28" spans="1:14" ht="18" customHeight="1" x14ac:dyDescent="0.3">
      <c r="A28" s="12"/>
      <c r="B28" s="12"/>
      <c r="C28" s="13"/>
      <c r="D28" s="13"/>
      <c r="E28" s="13"/>
      <c r="F28" s="13"/>
      <c r="G28" s="13"/>
      <c r="H28" s="13"/>
      <c r="I28" s="13"/>
    </row>
    <row r="29" spans="1:14" ht="18" customHeight="1" x14ac:dyDescent="0.3">
      <c r="A29" s="25"/>
      <c r="B29" s="14"/>
      <c r="C29" s="13"/>
      <c r="D29" s="13"/>
      <c r="E29" s="13"/>
      <c r="F29" s="13"/>
      <c r="G29" s="13"/>
      <c r="H29" s="13"/>
      <c r="I29" s="13"/>
    </row>
    <row r="30" spans="1:14" ht="18" customHeight="1" x14ac:dyDescent="0.3">
      <c r="A30" s="25"/>
      <c r="B30" s="14"/>
      <c r="C30" s="13"/>
      <c r="D30" s="13"/>
      <c r="E30" s="13"/>
      <c r="F30" s="13"/>
      <c r="G30" s="13"/>
      <c r="H30" s="13"/>
      <c r="I30" s="13"/>
    </row>
  </sheetData>
  <protectedRanges>
    <protectedRange sqref="E2:I2" name="Range3"/>
    <protectedRange sqref="B26:B27" name="Bereik2_2"/>
    <protectedRange sqref="E26:G27" name="Bereik1_1"/>
    <protectedRange sqref="A1:A2" name="Bereik1_4_1"/>
    <protectedRange sqref="B24:B25" name="Bereik2_1_2"/>
    <protectedRange sqref="E24:G25" name="Bereik1_1_2_2"/>
    <protectedRange sqref="B20:B23" name="Bereik2_1_2_1"/>
    <protectedRange sqref="E20:G23" name="Bereik1_1_2_1"/>
    <protectedRange sqref="B16:B19" name="Bereik2_1_3"/>
    <protectedRange sqref="B14:B15" name="Bereik2_1_1_2"/>
    <protectedRange sqref="E14:G19" name="Bereik1_1_2_4"/>
    <protectedRange sqref="E4:G13" name="Bereik1_1_2_3_1"/>
    <protectedRange sqref="B12:B13" name="Bereik2_1_1_3"/>
    <protectedRange sqref="B4:B11" name="Bereik2_1_1_1_1_1"/>
  </protectedRanges>
  <mergeCells count="40">
    <mergeCell ref="D1:I1"/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4:A5"/>
    <mergeCell ref="B4:B5"/>
    <mergeCell ref="G4:G5"/>
    <mergeCell ref="C2:D2"/>
    <mergeCell ref="E2:I2"/>
    <mergeCell ref="A6:A7"/>
    <mergeCell ref="B6:B7"/>
    <mergeCell ref="G6:G7"/>
    <mergeCell ref="A8:A9"/>
    <mergeCell ref="B8:B9"/>
    <mergeCell ref="G8:G9"/>
    <mergeCell ref="B16:B17"/>
    <mergeCell ref="A10:A11"/>
    <mergeCell ref="B10:B11"/>
    <mergeCell ref="G16:G17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2023-02-16T13:34:59Z</cp:lastPrinted>
  <dcterms:created xsi:type="dcterms:W3CDTF">2014-01-26T09:40:36Z</dcterms:created>
  <dcterms:modified xsi:type="dcterms:W3CDTF">2025-07-18T15:36:26Z</dcterms:modified>
</cp:coreProperties>
</file>